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 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<sst xmlns="http://schemas.openxmlformats.org/spreadsheetml/2006/main" count="265" uniqueCount="253">
  <si>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</si>
  <si>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</si>
  <si>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</si>
  <si>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</si>
  <si>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</si>
  <si>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</si>
  <si>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</si>
  <si>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</si>
  <si>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</si>
  <si>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</si>
  <si>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</si>
  <si>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</si>
  <si>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</si>
  <si>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</si>
  <si>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</si>
  <si>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</si>
  <si>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</si>
  <si>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</si>
  <si>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</si>
  <si>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</si>
  <si>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</si>
  <si>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</si>
  <si>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</si>
  <si>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</si>
  <si>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</si>
  <si>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</si>
  <si>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</si>
  <si>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</si>
  <si>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</si>
  <si>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</si>
  <si>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</si>
  <si>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</si>
  <si>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</si>
  <si>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</si>
  <si>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</si>
  <si>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</si>
  <si>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</si>
  <si>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</si>
  <si>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</si>
  <si>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</si>
  <si>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</si>
  <si>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</si>
  <si>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</si>
  <si>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</si>
  <si>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</si>
  <si>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</si>
  <si>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</si>
  <si>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</si>
  <si>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</si>
  <si>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</si>
  <si>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</si>
  <si>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</si>
  <si>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</si>
  <si>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</si>
  <si>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</si>
  <si>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</si>
  <si>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</si>
  <si>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</si>
  <si>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</si>
  <si>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</si>
  <si>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</si>
  <si>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</si>
  <si>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</si>
  <si>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</si>
  <si>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</si>
  <si>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</si>
  <si>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</si>
  <si>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</si>
  <si>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</si>
  <si>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</si>
  <si>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</si>
  <si>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</si>
  <si>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</si>
  <si>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</si>
  <si>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</si>
  <si>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</si>
  <si>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</si>
  <si>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</si>
  <si>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</si>
  <si>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</si>
  <si>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</si>
  <si>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</si>
  <si>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</si>
  <si>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</si>
  <si>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</si>
  <si>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</si>
  <si>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</si>
  <si>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</si>
  <si>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</si>
  <si>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</si>
  <si>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</si>
  <si>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</si>
  <si>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</si>
  <si>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</si>
  <si>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</si>
  <si>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</si>
  <si>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</si>
  <si>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</si>
  <si>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</si>
  <si>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</si>
  <si>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</si>
  <si>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</si>
  <si>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</si>
  <si>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</si>
  <si>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</si>
  <si>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</si>
  <si>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</si>
  <si>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</si>
  <si>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</si>
  <si>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</si>
  <si>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</si>
  <si>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</si>
  <si>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</si>
  <si>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</si>
  <si>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</si>
  <si>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</si>
  <si>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</si>
  <si>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</si>
  <si>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</si>
  <si>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</si>
  <si>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</si>
  <si>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</si>
  <si>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</si>
  <si>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</si>
  <si>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</si>
  <si>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</si>
  <si>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</si>
  <si>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</si>
  <si>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</si>
  <si>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</si>
  <si>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</si>
  <si>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</si>
  <si>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</si>
  <si>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</si>
  <si>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</si>
  <si>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</si>
  <si>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</si>
  <si>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</si>
  <si>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</si>
  <si>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</si>
  <si>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</si>
  <si>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</si>
  <si>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</si>
  <si>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</si>
  <si>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</si>
  <si>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</si>
  <si>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</si>
  <si>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</si>
  <si>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</si>
  <si>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</si>
  <si>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</si>
  <si>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</si>
  <si>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</si>
  <si>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</si>
  <si>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</si>
  <si>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</si>
  <si>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</si>
  <si>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</si>
  <si>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</si>
  <si>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</si>
  <si>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</si>
  <si>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</si>
  <si>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</si>
  <si>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</si>
  <si>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</si>
  <si>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</si>
  <si>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</si>
  <si>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D. OWNERS' EQUITY</t>
  </si>
  <si>
    <t>C. LIABILITIES</t>
  </si>
  <si>
    <t>Unit: VND</t>
  </si>
  <si>
    <t xml:space="preserve">CASH FLOW </t>
  </si>
  <si>
    <t>MCT_EN</t>
  </si>
  <si>
    <t>Accumulated to this quarter (This year)</t>
  </si>
  <si>
    <t>Accumulated to this quarter (Last year)</t>
  </si>
  <si>
    <t>I. Cash flows from operating activities</t>
  </si>
  <si>
    <t>1. Profit before tax</t>
  </si>
  <si>
    <t>01</t>
  </si>
  <si>
    <t>2. Adjustment of following items</t>
  </si>
  <si>
    <t>- Fixed asset depreciation</t>
  </si>
  <si>
    <t>02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</si>
  <si>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</si>
  <si>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</si>
  <si>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</si>
  <si>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</si>
  <si>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</si>
  <si>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</si>
  <si>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</si>
  <si>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</si>
  <si>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</si>
  <si>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</si>
  <si>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</si>
  <si>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</si>
  <si>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</si>
  <si>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</si>
  <si>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</si>
  <si>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10</t>
  </si>
  <si>
    <t>- Increase/Decrease in accounts payables (excluding interest payables, income tax payables)</t>
  </si>
  <si>
    <t>11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</si>
  <si>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</si>
  <si>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</si>
  <si>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</si>
  <si>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</si>
  <si>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</si>
  <si>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</si>
  <si>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</si>
  <si>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</si>
  <si>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</si>
  <si>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</si>
  <si>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</si>
  <si>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</si>
  <si>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</si>
  <si>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</si>
  <si>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</si>
  <si>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</si>
  <si>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</si>
  <si>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</si>
  <si>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</si>
  <si>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</si>
  <si>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</si>
  <si>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</si>
  <si>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</si>
  <si>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</si>
  <si>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</si>
  <si>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</si>
  <si>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</si>
  <si>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</si>
  <si>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</si>
  <si>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</si>
  <si>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</si>
  <si>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</si>
  <si>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</si>
  <si>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</si>
  <si>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</si>
  <si>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</si>
  <si>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</si>
  <si>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</si>
  <si>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</si>
  <si>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</si>
  <si>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</si>
  <si>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</si>
  <si>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</si>
  <si>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</si>
  <si>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</si>
  <si>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</si>
  <si>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</si>
  <si>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</si>
  <si>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</si>
  <si>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</si>
  <si>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</si>
  <si>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</si>
  <si>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</si>
  <si>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</si>
  <si>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Financial Statement Quarter 1/2020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</si>
</sst>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42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173" fontId="0" fillId="0" borderId="11" xfId="42" applyNumberFormat="1" applyFont="1" applyBorder="1" applyAlignment="1">
      <alignment horizontal="right"/>
    </xf>
    <xf numFmtId="43" fontId="0" fillId="0" borderId="10" xfId="42" applyNumberFormat="1" applyFont="1" applyBorder="1" applyAlignment="1">
      <alignment/>
    </xf>
    <xf numFmtId="0" fontId="1" fillId="0" borderId="0" xfId="56" applyFont="1">
      <alignment/>
      <protection/>
    </xf>
    <xf numFmtId="0" fontId="3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2" xfId="56" applyFont="1" applyBorder="1">
      <alignment/>
      <protection/>
    </xf>
    <xf numFmtId="49" fontId="1" fillId="0" borderId="12" xfId="56" applyNumberFormat="1" applyFont="1" applyBorder="1">
      <alignment/>
      <protection/>
    </xf>
    <xf numFmtId="173" fontId="1" fillId="0" borderId="12" xfId="56" applyNumberFormat="1" applyFont="1" applyBorder="1">
      <alignment/>
      <protection/>
    </xf>
    <xf numFmtId="0" fontId="2" fillId="0" borderId="12" xfId="56" applyFont="1" applyBorder="1">
      <alignment/>
      <protection/>
    </xf>
    <xf numFmtId="173" fontId="2" fillId="0" borderId="13" xfId="56" applyNumberFormat="1" applyFont="1" applyBorder="1" applyAlignment="1">
      <alignment/>
      <protection/>
    </xf>
    <xf numFmtId="173" fontId="2" fillId="0" borderId="10" xfId="44" applyNumberFormat="1" applyFont="1" applyBorder="1" applyAlignment="1">
      <alignment/>
    </xf>
    <xf numFmtId="173" fontId="1" fillId="0" borderId="11" xfId="56" applyNumberFormat="1" applyFont="1" applyBorder="1" applyAlignment="1">
      <alignment/>
      <protection/>
    </xf>
    <xf numFmtId="173" fontId="2" fillId="0" borderId="14" xfId="56" applyNumberFormat="1" applyFont="1" applyBorder="1">
      <alignment/>
      <protection/>
    </xf>
    <xf numFmtId="173" fontId="2" fillId="0" borderId="12" xfId="56" applyNumberFormat="1" applyFont="1" applyBorder="1" applyAlignment="1">
      <alignment/>
      <protection/>
    </xf>
    <xf numFmtId="0" fontId="2" fillId="0" borderId="12" xfId="56" applyFont="1" applyBorder="1" applyAlignment="1">
      <alignment/>
      <protection/>
    </xf>
    <xf numFmtId="49" fontId="1" fillId="0" borderId="12" xfId="56" applyNumberFormat="1" applyFont="1" applyBorder="1" applyAlignment="1">
      <alignment/>
      <protection/>
    </xf>
    <xf numFmtId="173" fontId="1" fillId="0" borderId="10" xfId="44" applyNumberFormat="1" applyFont="1" applyBorder="1" applyAlignment="1">
      <alignment/>
    </xf>
    <xf numFmtId="173" fontId="2" fillId="0" borderId="12" xfId="56" applyNumberFormat="1" applyFont="1" applyBorder="1">
      <alignment/>
      <protection/>
    </xf>
    <xf numFmtId="0" fontId="2" fillId="0" borderId="12" xfId="56" applyFont="1" applyBorder="1" quotePrefix="1">
      <alignment/>
      <protection/>
    </xf>
    <xf numFmtId="0" fontId="2" fillId="0" borderId="10" xfId="56" applyFont="1" applyBorder="1" applyAlignment="1">
      <alignment wrapText="1"/>
      <protection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7"/>
  <sheetViews>
    <sheetView tabSelected="1" zoomScale="110" zoomScaleNormal="110" zoomScalePageLayoutView="0" workbookViewId="0" topLeftCell="A1">
      <selection activeCell="C132" sqref="C132"/>
    </sheetView>
  </sheetViews>
  <sheetFormatPr defaultColWidth="9.140625" defaultRowHeight="12"/>
  <cols>
    <col min="1" max="1" width="44.00390625" style="0" customWidth="1"/>
    <col min="2" max="2" width="17.28125" style="29" customWidth="1"/>
    <col min="3" max="3" width="16.7109375" style="29" customWidth="1"/>
    <col min="4" max="4" width="14.8515625" style="0" bestFit="1" customWidth="1"/>
  </cols>
  <sheetData>
    <row r="2" spans="1:3" ht="19.5" customHeight="1">
      <c r="A2" s="52" t="s">
        <v>166</v>
      </c>
      <c r="B2" s="52"/>
      <c r="C2" s="52"/>
    </row>
    <row r="3" spans="2:3" ht="12.75">
      <c r="B3" s="53" t="s">
        <v>169</v>
      </c>
      <c r="C3" s="53"/>
    </row>
    <row r="4" spans="1:3" ht="12.75">
      <c r="A4" s="1"/>
      <c r="B4" s="23" t="s">
        <v>128</v>
      </c>
      <c r="C4" s="23" t="s">
        <v>129</v>
      </c>
    </row>
    <row r="5" spans="1:3" ht="12.75">
      <c r="A5" s="2" t="s">
        <v>1</v>
      </c>
      <c r="B5" s="24" t="s">
        <v>0</v>
      </c>
      <c r="C5" s="24" t="s">
        <v>0</v>
      </c>
    </row>
    <row r="6" spans="1:4" ht="12.75">
      <c r="A6" s="2" t="s">
        <v>2</v>
      </c>
      <c r="B6" s="25">
        <f>B7+B10+B14+B25+B28+B36</f>
        <v>98274496486</v>
      </c>
      <c r="C6" s="25">
        <f>C7+C10+C14+C25+C28+C36</f>
        <v>55106177055</v>
      </c>
      <c r="D6" s="21"/>
    </row>
    <row r="7" spans="1:4" ht="12.75">
      <c r="A7" s="2" t="s">
        <v>3</v>
      </c>
      <c r="B7" s="26">
        <f>B8+B9</f>
        <v>8596745929</v>
      </c>
      <c r="C7" s="26">
        <f>C8+C9</f>
        <v>7890694879</v>
      </c>
      <c r="D7" s="21"/>
    </row>
    <row r="8" spans="1:4" ht="12.75">
      <c r="A8" s="3" t="s">
        <v>4</v>
      </c>
      <c r="B8" s="27">
        <v>8596745929</v>
      </c>
      <c r="C8" s="27">
        <v>7890694879</v>
      </c>
      <c r="D8" s="21"/>
    </row>
    <row r="9" spans="1:4" ht="12.75">
      <c r="A9" s="3" t="s">
        <v>5</v>
      </c>
      <c r="B9" s="28"/>
      <c r="C9" s="28"/>
      <c r="D9" s="21"/>
    </row>
    <row r="10" spans="1:4" ht="12.75">
      <c r="A10" s="2" t="s">
        <v>6</v>
      </c>
      <c r="B10" s="26">
        <f>B11+B12+B13</f>
        <v>0</v>
      </c>
      <c r="C10" s="26">
        <f>C11+C12+C13</f>
        <v>0</v>
      </c>
      <c r="D10" s="21"/>
    </row>
    <row r="11" spans="1:4" ht="12.75">
      <c r="A11" s="3" t="s">
        <v>45</v>
      </c>
      <c r="B11" s="28">
        <v>0</v>
      </c>
      <c r="C11" s="28">
        <v>0</v>
      </c>
      <c r="D11" s="21"/>
    </row>
    <row r="12" spans="1:4" ht="12.75">
      <c r="A12" s="3" t="s">
        <v>46</v>
      </c>
      <c r="B12" s="28">
        <v>0</v>
      </c>
      <c r="C12" s="28">
        <v>0</v>
      </c>
      <c r="D12" s="21"/>
    </row>
    <row r="13" spans="1:4" ht="12.75">
      <c r="A13" s="3" t="s">
        <v>47</v>
      </c>
      <c r="B13" s="28">
        <v>0</v>
      </c>
      <c r="C13" s="28">
        <v>0</v>
      </c>
      <c r="D13" s="21"/>
    </row>
    <row r="14" spans="1:4" ht="12.75">
      <c r="A14" s="4" t="s">
        <v>7</v>
      </c>
      <c r="B14" s="26">
        <f>B15+B18+B19+B20+B21+B22+B23+B24</f>
        <v>43187566484</v>
      </c>
      <c r="C14" s="26">
        <f>C15+C18+C19+C20+C21+C22+C23+C24</f>
        <v>26437943961</v>
      </c>
      <c r="D14" s="21"/>
    </row>
    <row r="15" spans="1:4" ht="12.75">
      <c r="A15" s="5" t="s">
        <v>8</v>
      </c>
      <c r="B15" s="27">
        <v>52592872034</v>
      </c>
      <c r="C15" s="27">
        <v>35183580755</v>
      </c>
      <c r="D15" s="21"/>
    </row>
    <row r="16" spans="1:4" ht="12.75">
      <c r="A16" s="6" t="s">
        <v>9</v>
      </c>
      <c r="B16" s="28"/>
      <c r="C16" s="28"/>
      <c r="D16" s="21"/>
    </row>
    <row r="17" spans="1:4" ht="12.75">
      <c r="A17" s="6" t="s">
        <v>10</v>
      </c>
      <c r="B17" s="28"/>
      <c r="C17" s="28"/>
      <c r="D17" s="21"/>
    </row>
    <row r="18" spans="1:4" ht="12.75">
      <c r="A18" s="5" t="s">
        <v>11</v>
      </c>
      <c r="B18" s="27">
        <v>300000000</v>
      </c>
      <c r="C18" s="27">
        <v>895964000</v>
      </c>
      <c r="D18" s="21"/>
    </row>
    <row r="19" spans="1:4" ht="12.75">
      <c r="A19" s="6" t="s">
        <v>48</v>
      </c>
      <c r="B19" s="28"/>
      <c r="C19" s="28"/>
      <c r="D19" s="21"/>
    </row>
    <row r="20" spans="1:4" ht="12.75">
      <c r="A20" s="6" t="s">
        <v>49</v>
      </c>
      <c r="B20" s="28"/>
      <c r="C20" s="28"/>
      <c r="D20" s="21"/>
    </row>
    <row r="21" spans="1:4" ht="12.75">
      <c r="A21" s="6" t="s">
        <v>50</v>
      </c>
      <c r="B21" s="28"/>
      <c r="C21" s="28"/>
      <c r="D21" s="21"/>
    </row>
    <row r="22" spans="1:4" ht="12.75">
      <c r="A22" s="6" t="s">
        <v>51</v>
      </c>
      <c r="B22" s="27">
        <v>2036905425</v>
      </c>
      <c r="C22" s="27">
        <v>2100610181</v>
      </c>
      <c r="D22" s="21"/>
    </row>
    <row r="23" spans="1:4" ht="12.75">
      <c r="A23" s="6" t="s">
        <v>52</v>
      </c>
      <c r="B23" s="27">
        <v>-11742210975</v>
      </c>
      <c r="C23" s="27">
        <v>-11742210975</v>
      </c>
      <c r="D23" s="21"/>
    </row>
    <row r="24" spans="1:4" ht="12.75">
      <c r="A24" s="6" t="s">
        <v>53</v>
      </c>
      <c r="B24" s="28"/>
      <c r="C24" s="28"/>
      <c r="D24" s="21"/>
    </row>
    <row r="25" spans="1:4" ht="12.75">
      <c r="A25" s="4" t="s">
        <v>12</v>
      </c>
      <c r="B25" s="26">
        <f>B26+B27</f>
        <v>32307703582</v>
      </c>
      <c r="C25" s="26">
        <f>C26+C27</f>
        <v>17638825120</v>
      </c>
      <c r="D25" s="21"/>
    </row>
    <row r="26" spans="1:4" ht="12.75">
      <c r="A26" s="6" t="s">
        <v>54</v>
      </c>
      <c r="B26" s="27">
        <v>32766505059</v>
      </c>
      <c r="C26" s="27">
        <v>18097626597</v>
      </c>
      <c r="D26" s="21"/>
    </row>
    <row r="27" spans="1:4" ht="12.75">
      <c r="A27" s="6" t="s">
        <v>55</v>
      </c>
      <c r="B27" s="27">
        <v>-458801477</v>
      </c>
      <c r="C27" s="27">
        <v>-458801477</v>
      </c>
      <c r="D27" s="21"/>
    </row>
    <row r="28" spans="1:4" ht="12.75">
      <c r="A28" s="4" t="s">
        <v>13</v>
      </c>
      <c r="B28" s="26">
        <f>B29+B32+B33+B34+B35</f>
        <v>14182480491</v>
      </c>
      <c r="C28" s="26">
        <f>C29+C32+C33+C34+C35</f>
        <v>3138713095</v>
      </c>
      <c r="D28" s="21"/>
    </row>
    <row r="29" spans="1:4" s="18" customFormat="1" ht="12.75">
      <c r="A29" s="5" t="s">
        <v>14</v>
      </c>
      <c r="B29" s="27">
        <v>14182480491</v>
      </c>
      <c r="C29" s="27">
        <v>3138713095</v>
      </c>
      <c r="D29" s="21"/>
    </row>
    <row r="30" spans="1:4" ht="12.75">
      <c r="A30" s="6" t="s">
        <v>15</v>
      </c>
      <c r="B30" s="28"/>
      <c r="C30" s="28"/>
      <c r="D30" s="21"/>
    </row>
    <row r="31" spans="1:4" ht="12.75">
      <c r="A31" s="6" t="s">
        <v>16</v>
      </c>
      <c r="B31" s="28"/>
      <c r="C31" s="28"/>
      <c r="D31" s="21"/>
    </row>
    <row r="32" spans="1:4" ht="12.75">
      <c r="A32" s="6" t="s">
        <v>17</v>
      </c>
      <c r="B32" s="28"/>
      <c r="C32" s="28"/>
      <c r="D32" s="21"/>
    </row>
    <row r="33" spans="1:4" ht="12.75">
      <c r="A33" s="5" t="s">
        <v>18</v>
      </c>
      <c r="B33" s="28"/>
      <c r="C33" s="28"/>
      <c r="D33" s="21"/>
    </row>
    <row r="34" spans="1:4" ht="12.75">
      <c r="A34" s="5" t="s">
        <v>19</v>
      </c>
      <c r="B34" s="28"/>
      <c r="C34" s="28"/>
      <c r="D34" s="21"/>
    </row>
    <row r="35" spans="1:4" ht="12.75">
      <c r="A35" s="5" t="s">
        <v>20</v>
      </c>
      <c r="B35" s="28"/>
      <c r="C35" s="28"/>
      <c r="D35" s="21"/>
    </row>
    <row r="36" spans="1:4" ht="12.75">
      <c r="A36" s="7" t="s">
        <v>21</v>
      </c>
      <c r="B36" s="26">
        <v>0</v>
      </c>
      <c r="C36" s="26">
        <v>0</v>
      </c>
      <c r="D36" s="21"/>
    </row>
    <row r="37" spans="1:4" ht="12.75">
      <c r="A37" s="6" t="s">
        <v>56</v>
      </c>
      <c r="B37" s="28">
        <v>0</v>
      </c>
      <c r="C37" s="28">
        <v>0</v>
      </c>
      <c r="D37" s="21"/>
    </row>
    <row r="38" spans="1:4" ht="12.75">
      <c r="A38" s="11" t="s">
        <v>57</v>
      </c>
      <c r="B38" s="28">
        <v>0</v>
      </c>
      <c r="C38" s="28">
        <v>0</v>
      </c>
      <c r="D38" s="21"/>
    </row>
    <row r="39" spans="1:4" ht="12.75">
      <c r="A39" s="12" t="s">
        <v>58</v>
      </c>
      <c r="B39" s="26">
        <f>B40+B50+B60+B63+B66+B72</f>
        <v>771299530676</v>
      </c>
      <c r="C39" s="26">
        <f>C40+C50+C60+C63+C66+C72</f>
        <v>795002186661</v>
      </c>
      <c r="D39" s="21"/>
    </row>
    <row r="40" spans="1:4" ht="12.75">
      <c r="A40" s="2" t="s">
        <v>22</v>
      </c>
      <c r="B40" s="26">
        <f>B41+B42+B43+B44+B45+B46+B49</f>
        <v>0</v>
      </c>
      <c r="C40" s="26">
        <f>C41+C42+C43+C44+C45+C46+C49</f>
        <v>0</v>
      </c>
      <c r="D40" s="21"/>
    </row>
    <row r="41" spans="1:4" ht="12.75">
      <c r="A41" s="3" t="s">
        <v>23</v>
      </c>
      <c r="B41" s="28"/>
      <c r="C41" s="28"/>
      <c r="D41" s="21"/>
    </row>
    <row r="42" spans="1:4" ht="12.75">
      <c r="A42" s="3" t="s">
        <v>130</v>
      </c>
      <c r="B42" s="28"/>
      <c r="C42" s="28"/>
      <c r="D42" s="21"/>
    </row>
    <row r="43" spans="1:4" ht="12.75">
      <c r="A43" s="9" t="s">
        <v>59</v>
      </c>
      <c r="B43" s="28"/>
      <c r="C43" s="28"/>
      <c r="D43" s="21"/>
    </row>
    <row r="44" spans="1:4" ht="12.75">
      <c r="A44" s="9" t="s">
        <v>60</v>
      </c>
      <c r="B44" s="28"/>
      <c r="C44" s="28"/>
      <c r="D44" s="21"/>
    </row>
    <row r="45" spans="1:4" ht="12.75">
      <c r="A45" s="9" t="s">
        <v>61</v>
      </c>
      <c r="B45" s="28"/>
      <c r="C45" s="28"/>
      <c r="D45" s="21"/>
    </row>
    <row r="46" spans="1:4" s="18" customFormat="1" ht="12.75">
      <c r="A46" s="5" t="s">
        <v>62</v>
      </c>
      <c r="B46" s="28"/>
      <c r="C46" s="28"/>
      <c r="D46" s="21"/>
    </row>
    <row r="47" spans="1:4" ht="12.75">
      <c r="A47" s="6" t="s">
        <v>63</v>
      </c>
      <c r="B47" s="28"/>
      <c r="C47" s="28"/>
      <c r="D47" s="21"/>
    </row>
    <row r="48" spans="1:4" ht="12.75">
      <c r="A48" s="6" t="s">
        <v>64</v>
      </c>
      <c r="B48" s="28"/>
      <c r="C48" s="28"/>
      <c r="D48" s="21"/>
    </row>
    <row r="49" spans="1:4" ht="12.75">
      <c r="A49" s="6" t="s">
        <v>65</v>
      </c>
      <c r="B49" s="28"/>
      <c r="C49" s="28"/>
      <c r="D49" s="21"/>
    </row>
    <row r="50" spans="1:4" ht="12.75">
      <c r="A50" s="4" t="s">
        <v>24</v>
      </c>
      <c r="B50" s="26">
        <f>B51+B54+B57</f>
        <v>751725647877</v>
      </c>
      <c r="C50" s="26">
        <f>C51+C54+C57</f>
        <v>772029307488</v>
      </c>
      <c r="D50" s="21"/>
    </row>
    <row r="51" spans="1:4" ht="12.75">
      <c r="A51" s="7" t="s">
        <v>26</v>
      </c>
      <c r="B51" s="26">
        <f>B52+B53</f>
        <v>734110682166</v>
      </c>
      <c r="C51" s="26">
        <f>C52+C53</f>
        <v>754147270489</v>
      </c>
      <c r="D51" s="21"/>
    </row>
    <row r="52" spans="1:4" ht="12.75">
      <c r="A52" s="13" t="s">
        <v>29</v>
      </c>
      <c r="B52" s="27">
        <v>1413317598304</v>
      </c>
      <c r="C52" s="27">
        <v>1413676258304</v>
      </c>
      <c r="D52" s="21"/>
    </row>
    <row r="53" spans="1:4" ht="12.75">
      <c r="A53" s="13" t="s">
        <v>66</v>
      </c>
      <c r="B53" s="27">
        <v>-679206916138</v>
      </c>
      <c r="C53" s="27">
        <v>-659528987815</v>
      </c>
      <c r="D53" s="21"/>
    </row>
    <row r="54" spans="1:4" ht="12.75">
      <c r="A54" s="14" t="s">
        <v>131</v>
      </c>
      <c r="B54" s="26">
        <f>B55+B56</f>
        <v>0</v>
      </c>
      <c r="C54" s="26">
        <f>C55+C56</f>
        <v>0</v>
      </c>
      <c r="D54" s="21"/>
    </row>
    <row r="55" spans="1:4" ht="12.75">
      <c r="A55" s="13" t="s">
        <v>29</v>
      </c>
      <c r="B55" s="28"/>
      <c r="C55" s="28"/>
      <c r="D55" s="21"/>
    </row>
    <row r="56" spans="1:4" ht="12.75">
      <c r="A56" s="13" t="s">
        <v>67</v>
      </c>
      <c r="B56" s="28"/>
      <c r="C56" s="28"/>
      <c r="D56" s="21"/>
    </row>
    <row r="57" spans="1:4" ht="12.75">
      <c r="A57" s="14" t="s">
        <v>132</v>
      </c>
      <c r="B57" s="26">
        <f>B58+B59</f>
        <v>17614965711</v>
      </c>
      <c r="C57" s="26">
        <f>C58+C59</f>
        <v>17882036999</v>
      </c>
      <c r="D57" s="21"/>
    </row>
    <row r="58" spans="1:4" ht="12.75">
      <c r="A58" s="13" t="s">
        <v>29</v>
      </c>
      <c r="B58" s="27">
        <v>27115865482</v>
      </c>
      <c r="C58" s="27">
        <v>27115865482</v>
      </c>
      <c r="D58" s="21"/>
    </row>
    <row r="59" spans="1:4" ht="12.75">
      <c r="A59" s="13" t="s">
        <v>68</v>
      </c>
      <c r="B59" s="27">
        <v>-9500899771</v>
      </c>
      <c r="C59" s="27">
        <v>-9233828483</v>
      </c>
      <c r="D59" s="21"/>
    </row>
    <row r="60" spans="1:4" ht="12.75">
      <c r="A60" s="14" t="s">
        <v>70</v>
      </c>
      <c r="B60" s="26">
        <f>B61+B62</f>
        <v>0</v>
      </c>
      <c r="C60" s="26">
        <f>C61+C62</f>
        <v>0</v>
      </c>
      <c r="D60" s="21"/>
    </row>
    <row r="61" spans="1:4" ht="12.75">
      <c r="A61" s="13" t="s">
        <v>29</v>
      </c>
      <c r="B61" s="28">
        <v>0</v>
      </c>
      <c r="C61" s="28">
        <v>0</v>
      </c>
      <c r="D61" s="21"/>
    </row>
    <row r="62" spans="1:4" ht="12.75">
      <c r="A62" s="13" t="s">
        <v>69</v>
      </c>
      <c r="B62" s="28">
        <v>0</v>
      </c>
      <c r="C62" s="28">
        <v>0</v>
      </c>
      <c r="D62" s="21"/>
    </row>
    <row r="63" spans="1:4" ht="12.75">
      <c r="A63" s="7" t="s">
        <v>71</v>
      </c>
      <c r="B63" s="26">
        <f>B64+B65</f>
        <v>0</v>
      </c>
      <c r="C63" s="26">
        <f>C64+C65</f>
        <v>0</v>
      </c>
      <c r="D63" s="21"/>
    </row>
    <row r="64" spans="1:4" ht="12.75">
      <c r="A64" s="6" t="s">
        <v>72</v>
      </c>
      <c r="B64" s="28">
        <v>0</v>
      </c>
      <c r="C64" s="28">
        <v>0</v>
      </c>
      <c r="D64" s="21"/>
    </row>
    <row r="65" spans="1:4" ht="12.75">
      <c r="A65" s="6" t="s">
        <v>73</v>
      </c>
      <c r="B65" s="27"/>
      <c r="C65" s="27"/>
      <c r="D65" s="21"/>
    </row>
    <row r="66" spans="1:4" ht="12.75">
      <c r="A66" s="7" t="s">
        <v>30</v>
      </c>
      <c r="B66" s="26">
        <f>B67+B68+B69+B70+B71</f>
        <v>0</v>
      </c>
      <c r="C66" s="26">
        <f>C67+C68+C69+C70+C71</f>
        <v>0</v>
      </c>
      <c r="D66" s="21"/>
    </row>
    <row r="67" spans="1:4" ht="12.75">
      <c r="A67" s="6" t="s">
        <v>25</v>
      </c>
      <c r="B67" s="28"/>
      <c r="C67" s="28"/>
      <c r="D67" s="21"/>
    </row>
    <row r="68" spans="1:4" ht="12.75">
      <c r="A68" s="6" t="s">
        <v>27</v>
      </c>
      <c r="B68" s="28"/>
      <c r="C68" s="28"/>
      <c r="D68" s="21"/>
    </row>
    <row r="69" spans="1:4" ht="12.75">
      <c r="A69" s="6" t="s">
        <v>74</v>
      </c>
      <c r="B69" s="28"/>
      <c r="C69" s="28"/>
      <c r="D69" s="21"/>
    </row>
    <row r="70" spans="1:4" ht="12.75">
      <c r="A70" s="6" t="s">
        <v>28</v>
      </c>
      <c r="B70" s="28"/>
      <c r="C70" s="28"/>
      <c r="D70" s="21"/>
    </row>
    <row r="71" spans="1:4" ht="12.75">
      <c r="A71" s="6" t="s">
        <v>75</v>
      </c>
      <c r="B71" s="28"/>
      <c r="C71" s="28"/>
      <c r="D71" s="21"/>
    </row>
    <row r="72" spans="1:4" ht="12.75">
      <c r="A72" s="7" t="s">
        <v>79</v>
      </c>
      <c r="B72" s="26">
        <f>B73+B74+B75+B76</f>
        <v>19573882799</v>
      </c>
      <c r="C72" s="26">
        <f>C73+C74+C75+C76</f>
        <v>22972879173</v>
      </c>
      <c r="D72" s="21"/>
    </row>
    <row r="73" spans="1:4" ht="12.75">
      <c r="A73" s="6" t="s">
        <v>76</v>
      </c>
      <c r="B73" s="27">
        <v>19573882799</v>
      </c>
      <c r="C73" s="27">
        <v>22972879173</v>
      </c>
      <c r="D73" s="21"/>
    </row>
    <row r="74" spans="1:4" ht="12.75">
      <c r="A74" s="6" t="s">
        <v>77</v>
      </c>
      <c r="B74" s="28"/>
      <c r="C74" s="28"/>
      <c r="D74" s="21"/>
    </row>
    <row r="75" spans="1:4" ht="12.75">
      <c r="A75" s="6" t="s">
        <v>78</v>
      </c>
      <c r="B75" s="28"/>
      <c r="C75" s="28"/>
      <c r="D75" s="21"/>
    </row>
    <row r="76" spans="1:4" ht="12.75">
      <c r="A76" s="6" t="s">
        <v>80</v>
      </c>
      <c r="B76" s="28"/>
      <c r="C76" s="28"/>
      <c r="D76" s="21"/>
    </row>
    <row r="77" spans="1:4" ht="12.75">
      <c r="A77" s="6" t="s">
        <v>165</v>
      </c>
      <c r="B77" s="28"/>
      <c r="C77" s="28"/>
      <c r="D77" s="21"/>
    </row>
    <row r="78" spans="1:4" ht="12.75">
      <c r="A78" s="4" t="s">
        <v>31</v>
      </c>
      <c r="B78" s="26">
        <f>B6+B39</f>
        <v>869574027162</v>
      </c>
      <c r="C78" s="26">
        <f>C6+C39</f>
        <v>850108363716</v>
      </c>
      <c r="D78" s="21"/>
    </row>
    <row r="79" spans="1:4" ht="12.75">
      <c r="A79" s="4" t="s">
        <v>32</v>
      </c>
      <c r="B79" s="26" t="s">
        <v>0</v>
      </c>
      <c r="C79" s="26" t="s">
        <v>0</v>
      </c>
      <c r="D79" s="21"/>
    </row>
    <row r="80" spans="1:4" ht="12.75">
      <c r="A80" s="4" t="s">
        <v>168</v>
      </c>
      <c r="B80" s="26">
        <f>B81+B103</f>
        <v>722643026714</v>
      </c>
      <c r="C80" s="26">
        <f>C81+C103</f>
        <v>710134306397</v>
      </c>
      <c r="D80" s="21"/>
    </row>
    <row r="81" spans="1:4" ht="12.75">
      <c r="A81" s="4" t="s">
        <v>33</v>
      </c>
      <c r="B81" s="26">
        <f>B82+B85+B86+B87+B88+B89+B90+B91+B92+B94+B95+B96+B97+B98+B99</f>
        <v>416243925130</v>
      </c>
      <c r="C81" s="26">
        <f>C82+C85+C86+C87+C88+C89+C90+C91+C92+C94+C95+C96+C97+C98+C99</f>
        <v>374417303020</v>
      </c>
      <c r="D81" s="21"/>
    </row>
    <row r="82" spans="1:4" s="18" customFormat="1" ht="12.75">
      <c r="A82" s="5" t="s">
        <v>86</v>
      </c>
      <c r="B82" s="27">
        <v>218886989291</v>
      </c>
      <c r="C82" s="27">
        <v>191092022376</v>
      </c>
      <c r="D82" s="21"/>
    </row>
    <row r="83" spans="1:4" ht="12.75">
      <c r="A83" s="15" t="s">
        <v>81</v>
      </c>
      <c r="B83" s="28"/>
      <c r="C83" s="28"/>
      <c r="D83" s="21"/>
    </row>
    <row r="84" spans="1:4" ht="12.75">
      <c r="A84" s="6" t="s">
        <v>82</v>
      </c>
      <c r="B84" s="28"/>
      <c r="C84" s="28"/>
      <c r="D84" s="21"/>
    </row>
    <row r="85" spans="1:4" ht="12.75">
      <c r="A85" s="5" t="s">
        <v>133</v>
      </c>
      <c r="B85" s="27">
        <v>5083165612</v>
      </c>
      <c r="C85" s="27">
        <v>4185789698</v>
      </c>
      <c r="D85" s="21"/>
    </row>
    <row r="86" spans="1:4" ht="12.75">
      <c r="A86" s="6" t="s">
        <v>83</v>
      </c>
      <c r="B86" s="27">
        <v>26129478165</v>
      </c>
      <c r="C86" s="27">
        <v>23293039492</v>
      </c>
      <c r="D86" s="21"/>
    </row>
    <row r="87" spans="1:4" ht="12.75">
      <c r="A87" s="6" t="s">
        <v>84</v>
      </c>
      <c r="B87" s="27">
        <v>1545933829</v>
      </c>
      <c r="C87" s="27">
        <v>5876890916</v>
      </c>
      <c r="D87" s="21"/>
    </row>
    <row r="88" spans="1:4" ht="12.75">
      <c r="A88" s="6" t="s">
        <v>85</v>
      </c>
      <c r="B88" s="27">
        <v>1399542336</v>
      </c>
      <c r="C88" s="27">
        <v>1173224676</v>
      </c>
      <c r="D88" s="21"/>
    </row>
    <row r="89" spans="1:4" ht="12.75">
      <c r="A89" s="6" t="s">
        <v>87</v>
      </c>
      <c r="B89" s="28"/>
      <c r="C89" s="28"/>
      <c r="D89" s="21"/>
    </row>
    <row r="90" spans="1:4" ht="12.75">
      <c r="A90" s="6" t="s">
        <v>88</v>
      </c>
      <c r="B90" s="28"/>
      <c r="C90" s="28"/>
      <c r="D90" s="21"/>
    </row>
    <row r="91" spans="1:4" ht="12.75">
      <c r="A91" s="6" t="s">
        <v>89</v>
      </c>
      <c r="B91" s="28"/>
      <c r="C91" s="28"/>
      <c r="D91" s="21"/>
    </row>
    <row r="92" spans="1:4" ht="12.75">
      <c r="A92" s="6" t="s">
        <v>90</v>
      </c>
      <c r="B92" s="27">
        <v>312840888</v>
      </c>
      <c r="C92" s="27">
        <v>1044722460</v>
      </c>
      <c r="D92" s="21"/>
    </row>
    <row r="93" spans="1:4" ht="12.75">
      <c r="A93" s="15" t="s">
        <v>91</v>
      </c>
      <c r="B93" s="28"/>
      <c r="C93" s="28"/>
      <c r="D93" s="21"/>
    </row>
    <row r="94" spans="1:4" ht="12.75">
      <c r="A94" s="6" t="s">
        <v>92</v>
      </c>
      <c r="B94" s="27">
        <v>162885975009</v>
      </c>
      <c r="C94" s="27">
        <v>147751613402</v>
      </c>
      <c r="D94" s="21"/>
    </row>
    <row r="95" spans="1:4" ht="12.75">
      <c r="A95" s="6" t="s">
        <v>93</v>
      </c>
      <c r="B95" s="28"/>
      <c r="C95" s="28"/>
      <c r="D95" s="21"/>
    </row>
    <row r="96" spans="1:4" ht="12.75">
      <c r="A96" s="6" t="s">
        <v>94</v>
      </c>
      <c r="B96" s="28"/>
      <c r="C96" s="28"/>
      <c r="D96" s="21"/>
    </row>
    <row r="97" spans="1:4" ht="12.75">
      <c r="A97" s="10" t="s">
        <v>95</v>
      </c>
      <c r="B97" s="28"/>
      <c r="C97" s="28"/>
      <c r="D97" s="21"/>
    </row>
    <row r="98" spans="1:4" ht="12.75">
      <c r="A98" s="6" t="s">
        <v>96</v>
      </c>
      <c r="B98" s="28"/>
      <c r="C98" s="28"/>
      <c r="D98" s="21"/>
    </row>
    <row r="99" spans="1:4" s="18" customFormat="1" ht="12.75">
      <c r="A99" s="5" t="s">
        <v>97</v>
      </c>
      <c r="B99" s="28"/>
      <c r="C99" s="28"/>
      <c r="D99" s="21"/>
    </row>
    <row r="100" spans="1:4" ht="12.75">
      <c r="A100" s="15" t="s">
        <v>98</v>
      </c>
      <c r="B100" s="28"/>
      <c r="C100" s="28"/>
      <c r="D100" s="21"/>
    </row>
    <row r="101" spans="1:4" ht="12.75">
      <c r="A101" s="6" t="s">
        <v>99</v>
      </c>
      <c r="B101" s="28"/>
      <c r="C101" s="28"/>
      <c r="D101" s="21"/>
    </row>
    <row r="102" spans="1:4" ht="12.75">
      <c r="A102" s="6" t="s">
        <v>100</v>
      </c>
      <c r="B102" s="28"/>
      <c r="C102" s="28"/>
      <c r="D102" s="21"/>
    </row>
    <row r="103" spans="1:4" ht="12.75">
      <c r="A103" s="4" t="s">
        <v>34</v>
      </c>
      <c r="B103" s="26">
        <f>SUM(B104:B116)</f>
        <v>306399101584</v>
      </c>
      <c r="C103" s="26">
        <f>SUM(C104:C116)</f>
        <v>335717003377</v>
      </c>
      <c r="D103" s="21"/>
    </row>
    <row r="104" spans="1:4" ht="12.75">
      <c r="A104" s="6" t="s">
        <v>101</v>
      </c>
      <c r="B104" s="28"/>
      <c r="C104" s="28"/>
      <c r="D104" s="21"/>
    </row>
    <row r="105" spans="1:4" ht="12.75">
      <c r="A105" s="17" t="s">
        <v>134</v>
      </c>
      <c r="B105" s="28"/>
      <c r="C105" s="28"/>
      <c r="D105" s="21"/>
    </row>
    <row r="106" spans="1:4" ht="12.75">
      <c r="A106" s="8" t="s">
        <v>102</v>
      </c>
      <c r="B106" s="28"/>
      <c r="C106" s="28"/>
      <c r="D106" s="21"/>
    </row>
    <row r="107" spans="1:4" ht="12.75">
      <c r="A107" s="6" t="s">
        <v>103</v>
      </c>
      <c r="B107" s="28"/>
      <c r="C107" s="28"/>
      <c r="D107" s="21"/>
    </row>
    <row r="108" spans="1:4" ht="12.75">
      <c r="A108" s="6" t="s">
        <v>35</v>
      </c>
      <c r="B108" s="28"/>
      <c r="C108" s="28"/>
      <c r="D108" s="21"/>
    </row>
    <row r="109" spans="1:4" ht="12.75">
      <c r="A109" s="6" t="s">
        <v>104</v>
      </c>
      <c r="B109" s="28"/>
      <c r="C109" s="28"/>
      <c r="D109" s="21"/>
    </row>
    <row r="110" spans="1:4" ht="12.75">
      <c r="A110" s="6" t="s">
        <v>36</v>
      </c>
      <c r="B110" s="28"/>
      <c r="C110" s="28"/>
      <c r="D110" s="21"/>
    </row>
    <row r="111" spans="1:4" ht="12.75">
      <c r="A111" s="9" t="s">
        <v>105</v>
      </c>
      <c r="B111" s="27">
        <v>306399101584</v>
      </c>
      <c r="C111" s="27">
        <v>335717003377</v>
      </c>
      <c r="D111" s="21"/>
    </row>
    <row r="112" spans="1:4" ht="12.75">
      <c r="A112" s="10" t="s">
        <v>106</v>
      </c>
      <c r="B112" s="28"/>
      <c r="C112" s="28"/>
      <c r="D112" s="21"/>
    </row>
    <row r="113" spans="1:4" ht="12.75">
      <c r="A113" s="9" t="s">
        <v>107</v>
      </c>
      <c r="B113" s="28"/>
      <c r="C113" s="28"/>
      <c r="D113" s="21"/>
    </row>
    <row r="114" spans="1:4" ht="12.75">
      <c r="A114" s="9" t="s">
        <v>108</v>
      </c>
      <c r="B114" s="28"/>
      <c r="C114" s="28"/>
      <c r="D114" s="21"/>
    </row>
    <row r="115" spans="1:4" ht="12.75">
      <c r="A115" s="9" t="s">
        <v>109</v>
      </c>
      <c r="B115" s="28"/>
      <c r="C115" s="28"/>
      <c r="D115" s="21"/>
    </row>
    <row r="116" spans="1:4" ht="12.75">
      <c r="A116" s="6" t="s">
        <v>110</v>
      </c>
      <c r="B116" s="28"/>
      <c r="C116" s="28"/>
      <c r="D116" s="21"/>
    </row>
    <row r="117" spans="1:4" ht="12.75">
      <c r="A117" s="4" t="s">
        <v>167</v>
      </c>
      <c r="B117" s="26">
        <f>B118</f>
        <v>146931000448</v>
      </c>
      <c r="C117" s="26">
        <f>C118</f>
        <v>144426372129</v>
      </c>
      <c r="D117" s="21"/>
    </row>
    <row r="118" spans="1:4" ht="12.75">
      <c r="A118" s="7" t="s">
        <v>37</v>
      </c>
      <c r="B118" s="26">
        <f>B119+B122+B123+B124+B125+B126+B127+B128+B129+B130+B131+B134+B135</f>
        <v>146931000448</v>
      </c>
      <c r="C118" s="26">
        <f>C119+C122+C123+C124+C125+C126+C127+C128+C129+C130+C131+C134+C135</f>
        <v>144426372129</v>
      </c>
      <c r="D118" s="21"/>
    </row>
    <row r="119" spans="1:4" ht="12.75">
      <c r="A119" s="7" t="s">
        <v>38</v>
      </c>
      <c r="B119" s="26">
        <f>B120+B121</f>
        <v>250000000000</v>
      </c>
      <c r="C119" s="26">
        <f>C120+C121</f>
        <v>250000000000</v>
      </c>
      <c r="D119" s="21"/>
    </row>
    <row r="120" spans="1:4" ht="12.75">
      <c r="A120" s="16" t="s">
        <v>112</v>
      </c>
      <c r="B120" s="27">
        <v>250000000000</v>
      </c>
      <c r="C120" s="27">
        <v>250000000000</v>
      </c>
      <c r="D120" s="21"/>
    </row>
    <row r="121" spans="1:4" ht="12.75">
      <c r="A121" s="16" t="s">
        <v>111</v>
      </c>
      <c r="B121" s="28"/>
      <c r="C121" s="28"/>
      <c r="D121" s="21"/>
    </row>
    <row r="122" spans="1:4" ht="12.75">
      <c r="A122" s="5" t="s">
        <v>39</v>
      </c>
      <c r="B122" s="28"/>
      <c r="C122" s="28"/>
      <c r="D122" s="21"/>
    </row>
    <row r="123" spans="1:4" ht="12.75">
      <c r="A123" s="6" t="s">
        <v>113</v>
      </c>
      <c r="B123" s="28"/>
      <c r="C123" s="28"/>
      <c r="D123" s="21"/>
    </row>
    <row r="124" spans="1:4" ht="12.75">
      <c r="A124" s="6" t="s">
        <v>114</v>
      </c>
      <c r="B124" s="28"/>
      <c r="C124" s="28"/>
      <c r="D124" s="21"/>
    </row>
    <row r="125" spans="1:4" ht="12.75">
      <c r="A125" s="6" t="s">
        <v>115</v>
      </c>
      <c r="B125" s="28"/>
      <c r="C125" s="28"/>
      <c r="D125" s="21"/>
    </row>
    <row r="126" spans="1:4" ht="12.75">
      <c r="A126" s="6" t="s">
        <v>116</v>
      </c>
      <c r="B126" s="28"/>
      <c r="C126" s="28"/>
      <c r="D126" s="21"/>
    </row>
    <row r="127" spans="1:4" ht="12.75">
      <c r="A127" s="6" t="s">
        <v>117</v>
      </c>
      <c r="B127" s="28"/>
      <c r="C127" s="28"/>
      <c r="D127" s="21"/>
    </row>
    <row r="128" spans="1:4" ht="12.75">
      <c r="A128" s="6" t="s">
        <v>118</v>
      </c>
      <c r="B128" s="28"/>
      <c r="C128" s="28"/>
      <c r="D128" s="21"/>
    </row>
    <row r="129" spans="1:4" ht="12.75">
      <c r="A129" s="6" t="s">
        <v>40</v>
      </c>
      <c r="B129" s="28"/>
      <c r="C129" s="28"/>
      <c r="D129" s="21"/>
    </row>
    <row r="130" spans="1:4" ht="12.75">
      <c r="A130" s="6" t="s">
        <v>119</v>
      </c>
      <c r="B130" s="28"/>
      <c r="C130" s="28"/>
      <c r="D130" s="21"/>
    </row>
    <row r="131" spans="1:4" ht="12.75">
      <c r="A131" s="7" t="s">
        <v>120</v>
      </c>
      <c r="B131" s="26">
        <f>B132+B133</f>
        <v>-103068999552</v>
      </c>
      <c r="C131" s="26">
        <f>C132+C133</f>
        <v>-105573627871</v>
      </c>
      <c r="D131" s="21"/>
    </row>
    <row r="132" spans="1:4" ht="12.75">
      <c r="A132" s="16" t="s">
        <v>121</v>
      </c>
      <c r="B132" s="27">
        <v>-105573627871</v>
      </c>
      <c r="C132" s="27">
        <v>-132803657853</v>
      </c>
      <c r="D132" s="21"/>
    </row>
    <row r="133" spans="1:4" ht="12.75">
      <c r="A133" s="16" t="s">
        <v>122</v>
      </c>
      <c r="B133" s="27">
        <v>2504628319</v>
      </c>
      <c r="C133" s="27">
        <v>27230029982</v>
      </c>
      <c r="D133" s="21"/>
    </row>
    <row r="134" spans="1:4" ht="12.75">
      <c r="A134" s="6" t="s">
        <v>123</v>
      </c>
      <c r="B134" s="28">
        <v>0</v>
      </c>
      <c r="C134" s="28">
        <v>0</v>
      </c>
      <c r="D134" s="21"/>
    </row>
    <row r="135" spans="1:4" ht="12.75">
      <c r="A135" s="6" t="s">
        <v>124</v>
      </c>
      <c r="B135" s="28"/>
      <c r="C135" s="28"/>
      <c r="D135" s="21"/>
    </row>
    <row r="136" spans="1:4" ht="12.75">
      <c r="A136" s="19" t="s">
        <v>162</v>
      </c>
      <c r="B136" s="26">
        <f>B137+B138</f>
        <v>0</v>
      </c>
      <c r="C136" s="26">
        <f>C137+C138</f>
        <v>0</v>
      </c>
      <c r="D136" s="21"/>
    </row>
    <row r="137" spans="1:4" ht="12.75">
      <c r="A137" s="20" t="s">
        <v>163</v>
      </c>
      <c r="B137" s="28"/>
      <c r="C137" s="28"/>
      <c r="D137" s="21"/>
    </row>
    <row r="138" spans="1:4" ht="12.75">
      <c r="A138" s="20" t="s">
        <v>164</v>
      </c>
      <c r="B138" s="28"/>
      <c r="C138" s="28"/>
      <c r="D138" s="21"/>
    </row>
    <row r="139" spans="1:4" ht="12.75">
      <c r="A139" s="2" t="s">
        <v>41</v>
      </c>
      <c r="B139" s="26">
        <f>B80+B117+B136</f>
        <v>869574027162</v>
      </c>
      <c r="C139" s="26">
        <f>C80+C117+C136</f>
        <v>854560678526</v>
      </c>
      <c r="D139" s="21"/>
    </row>
    <row r="140" spans="1:3" ht="12.75">
      <c r="A140" s="2" t="s">
        <v>42</v>
      </c>
      <c r="B140" s="26" t="s">
        <v>0</v>
      </c>
      <c r="C140" s="26" t="s">
        <v>0</v>
      </c>
    </row>
    <row r="141" spans="1:3" ht="12.75">
      <c r="A141" s="3" t="s">
        <v>43</v>
      </c>
      <c r="B141" s="28">
        <v>0</v>
      </c>
      <c r="C141" s="28">
        <v>0</v>
      </c>
    </row>
    <row r="142" spans="1:3" ht="12.75">
      <c r="A142" s="3" t="s">
        <v>44</v>
      </c>
      <c r="B142" s="28">
        <v>0</v>
      </c>
      <c r="C142" s="28">
        <v>0</v>
      </c>
    </row>
    <row r="143" spans="1:3" ht="12.75">
      <c r="A143" s="9" t="s">
        <v>126</v>
      </c>
      <c r="B143" s="28">
        <v>0</v>
      </c>
      <c r="C143" s="28">
        <v>0</v>
      </c>
    </row>
    <row r="144" spans="1:3" ht="12.75">
      <c r="A144" s="9" t="s">
        <v>127</v>
      </c>
      <c r="B144" s="28">
        <v>0</v>
      </c>
      <c r="C144" s="28">
        <v>0</v>
      </c>
    </row>
    <row r="145" spans="1:3" ht="12.75">
      <c r="A145" s="9" t="s">
        <v>125</v>
      </c>
      <c r="B145" s="28">
        <v>0</v>
      </c>
      <c r="C145" s="28">
        <v>0</v>
      </c>
    </row>
    <row r="146" ht="12.75">
      <c r="A146" s="29"/>
    </row>
    <row r="147" spans="1:3" ht="12">
      <c r="A147" s="54"/>
      <c r="B147" s="54"/>
      <c r="C147" s="54"/>
    </row>
  </sheetData>
  <sheetProtection/>
  <mergeCells count="3">
    <mergeCell ref="A2:C2"/>
    <mergeCell ref="B3:C3"/>
    <mergeCell ref="A147:C14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10" zoomScaleNormal="110" zoomScalePageLayoutView="0" workbookViewId="0" topLeftCell="A1">
      <selection activeCell="C13" sqref="C13"/>
    </sheetView>
  </sheetViews>
  <sheetFormatPr defaultColWidth="9.140625" defaultRowHeight="12"/>
  <cols>
    <col min="1" max="1" width="43.57421875" style="0" customWidth="1"/>
    <col min="2" max="2" width="16.8515625" style="29" customWidth="1"/>
    <col min="3" max="3" width="16.7109375" style="29" customWidth="1"/>
    <col min="4" max="4" width="14.8515625" style="0" bestFit="1" customWidth="1"/>
  </cols>
  <sheetData>
    <row r="1" spans="1:3" ht="12">
      <c r="A1" s="54" t="s">
        <v>159</v>
      </c>
      <c r="B1" s="54"/>
      <c r="C1" s="54"/>
    </row>
    <row r="2" spans="2:3" ht="12.75">
      <c r="B2" s="53" t="s">
        <v>169</v>
      </c>
      <c r="C2" s="53"/>
    </row>
    <row r="3" spans="1:3" ht="12.75">
      <c r="A3" s="1" t="s">
        <v>135</v>
      </c>
      <c r="B3" s="30" t="s">
        <v>160</v>
      </c>
      <c r="C3" s="30" t="s">
        <v>161</v>
      </c>
    </row>
    <row r="4" spans="1:4" ht="12.75">
      <c r="A4" s="3" t="s">
        <v>136</v>
      </c>
      <c r="B4" s="31">
        <v>135841068253</v>
      </c>
      <c r="C4" s="31">
        <v>132856365425</v>
      </c>
      <c r="D4" s="22"/>
    </row>
    <row r="5" spans="1:4" ht="12.75">
      <c r="A5" s="3" t="s">
        <v>137</v>
      </c>
      <c r="B5" s="28"/>
      <c r="C5" s="28">
        <v>0</v>
      </c>
      <c r="D5" s="22"/>
    </row>
    <row r="6" spans="1:4" ht="12.75">
      <c r="A6" s="2" t="s">
        <v>138</v>
      </c>
      <c r="B6" s="26">
        <f>B4-B5</f>
        <v>135841068253</v>
      </c>
      <c r="C6" s="26">
        <f>C4-C5</f>
        <v>132856365425</v>
      </c>
      <c r="D6" s="22"/>
    </row>
    <row r="7" spans="1:4" ht="12.75">
      <c r="A7" s="3" t="s">
        <v>139</v>
      </c>
      <c r="B7" s="27">
        <v>114066848614</v>
      </c>
      <c r="C7" s="32">
        <v>111323601927</v>
      </c>
      <c r="D7" s="22"/>
    </row>
    <row r="8" spans="1:4" ht="12.75">
      <c r="A8" s="2" t="s">
        <v>140</v>
      </c>
      <c r="B8" s="26">
        <f>B6-B7</f>
        <v>21774219639</v>
      </c>
      <c r="C8" s="26">
        <f>C6-C7</f>
        <v>21532763498</v>
      </c>
      <c r="D8" s="22"/>
    </row>
    <row r="9" spans="1:4" ht="12.75">
      <c r="A9" s="3" t="s">
        <v>141</v>
      </c>
      <c r="B9" s="28">
        <v>1966959</v>
      </c>
      <c r="C9" s="32">
        <v>1958691</v>
      </c>
      <c r="D9" s="22"/>
    </row>
    <row r="10" spans="1:4" ht="12.75">
      <c r="A10" s="3" t="s">
        <v>142</v>
      </c>
      <c r="B10" s="28">
        <v>12101373163</v>
      </c>
      <c r="C10" s="32">
        <v>14120520354</v>
      </c>
      <c r="D10" s="22"/>
    </row>
    <row r="11" spans="1:4" ht="12.75">
      <c r="A11" s="3" t="s">
        <v>143</v>
      </c>
      <c r="B11" s="28">
        <v>10462261274</v>
      </c>
      <c r="C11" s="28">
        <v>12562621036</v>
      </c>
      <c r="D11" s="22"/>
    </row>
    <row r="12" spans="1:4" ht="12.75">
      <c r="A12" s="3" t="s">
        <v>144</v>
      </c>
      <c r="B12" s="28"/>
      <c r="C12" s="28">
        <v>0</v>
      </c>
      <c r="D12" s="22"/>
    </row>
    <row r="13" spans="1:4" ht="12.75">
      <c r="A13" s="3" t="s">
        <v>145</v>
      </c>
      <c r="B13" s="28">
        <v>2779202546</v>
      </c>
      <c r="C13" s="32">
        <v>2390469170</v>
      </c>
      <c r="D13" s="22"/>
    </row>
    <row r="14" spans="1:4" ht="12.75">
      <c r="A14" s="3" t="s">
        <v>146</v>
      </c>
      <c r="B14" s="28">
        <v>3833221831</v>
      </c>
      <c r="C14" s="32">
        <v>3774249293</v>
      </c>
      <c r="D14" s="22"/>
    </row>
    <row r="15" spans="1:4" ht="12.75">
      <c r="A15" s="2" t="s">
        <v>147</v>
      </c>
      <c r="B15" s="26">
        <f>B8+B9-B10+B12-B13-B14</f>
        <v>3062389058</v>
      </c>
      <c r="C15" s="26">
        <f>C8+C9-C10+C12-C13-C14</f>
        <v>1249483372</v>
      </c>
      <c r="D15" s="22"/>
    </row>
    <row r="16" spans="1:4" ht="12.75">
      <c r="A16" s="3" t="s">
        <v>148</v>
      </c>
      <c r="B16" s="28">
        <v>10190819</v>
      </c>
      <c r="C16" s="32">
        <v>573999171</v>
      </c>
      <c r="D16" s="22"/>
    </row>
    <row r="17" spans="1:4" ht="12.75">
      <c r="A17" s="3" t="s">
        <v>149</v>
      </c>
      <c r="B17" s="28">
        <v>222336000</v>
      </c>
      <c r="C17" s="32">
        <v>10173838</v>
      </c>
      <c r="D17" s="22"/>
    </row>
    <row r="18" spans="1:4" ht="12.75">
      <c r="A18" s="2" t="s">
        <v>150</v>
      </c>
      <c r="B18" s="26">
        <f>B16-B17</f>
        <v>-212145181</v>
      </c>
      <c r="C18" s="26">
        <f>C16-C17</f>
        <v>563825333</v>
      </c>
      <c r="D18" s="22"/>
    </row>
    <row r="19" spans="1:4" ht="12.75">
      <c r="A19" s="2" t="s">
        <v>151</v>
      </c>
      <c r="B19" s="26">
        <f>B15+B18</f>
        <v>2850243877</v>
      </c>
      <c r="C19" s="26">
        <f>C15+C18</f>
        <v>1813308705</v>
      </c>
      <c r="D19" s="22"/>
    </row>
    <row r="20" spans="1:4" ht="12.75">
      <c r="A20" s="3" t="s">
        <v>152</v>
      </c>
      <c r="B20" s="28">
        <v>345615558</v>
      </c>
      <c r="C20" s="28">
        <v>0</v>
      </c>
      <c r="D20" s="22"/>
    </row>
    <row r="21" spans="1:4" ht="12.75">
      <c r="A21" s="3" t="s">
        <v>153</v>
      </c>
      <c r="B21" s="28"/>
      <c r="C21" s="28">
        <v>0</v>
      </c>
      <c r="D21" s="22"/>
    </row>
    <row r="22" spans="1:4" ht="12.75">
      <c r="A22" s="2" t="s">
        <v>154</v>
      </c>
      <c r="B22" s="26">
        <v>2504628319</v>
      </c>
      <c r="C22" s="26">
        <v>1813308705</v>
      </c>
      <c r="D22" s="22"/>
    </row>
    <row r="23" spans="1:3" ht="12.75">
      <c r="A23" s="3" t="s">
        <v>155</v>
      </c>
      <c r="B23" s="28"/>
      <c r="C23" s="28"/>
    </row>
    <row r="24" spans="1:3" ht="12.75">
      <c r="A24" s="3" t="s">
        <v>156</v>
      </c>
      <c r="B24" s="28"/>
      <c r="C24" s="28"/>
    </row>
    <row r="25" spans="1:3" ht="12.75">
      <c r="A25" s="3" t="s">
        <v>157</v>
      </c>
      <c r="B25" s="33">
        <v>100.19</v>
      </c>
      <c r="C25" s="33">
        <v>72.53</v>
      </c>
    </row>
    <row r="26" spans="1:3" ht="12.75">
      <c r="A26" s="3" t="s">
        <v>158</v>
      </c>
      <c r="B26" s="28"/>
      <c r="C26" s="28"/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"/>
  <cols>
    <col min="1" max="1" width="47.140625" style="34" customWidth="1"/>
    <col min="2" max="2" width="5.28125" style="34" customWidth="1"/>
    <col min="3" max="4" width="14.7109375" style="34" customWidth="1"/>
    <col min="5" max="16384" width="9.140625" style="34" customWidth="1"/>
  </cols>
  <sheetData>
    <row r="1" spans="1:3" ht="12.75">
      <c r="A1" s="34" t="s">
        <v>252</v>
      </c>
      <c r="B1" s="35"/>
      <c r="C1" s="35"/>
    </row>
    <row r="2" spans="1:3" ht="19.5" customHeight="1">
      <c r="A2" s="55" t="s">
        <v>170</v>
      </c>
      <c r="B2" s="55"/>
      <c r="C2" s="55"/>
    </row>
    <row r="3" spans="3:4" ht="12.75">
      <c r="C3" s="56" t="s">
        <v>169</v>
      </c>
      <c r="D3" s="56"/>
    </row>
    <row r="4" spans="1:4" ht="12">
      <c r="A4" s="36" t="s">
        <v>135</v>
      </c>
      <c r="B4" s="36" t="s">
        <v>171</v>
      </c>
      <c r="C4" s="36" t="s">
        <v>172</v>
      </c>
      <c r="D4" s="36" t="s">
        <v>173</v>
      </c>
    </row>
    <row r="5" spans="1:4" ht="12">
      <c r="A5" s="37" t="s">
        <v>174</v>
      </c>
      <c r="B5" s="38"/>
      <c r="C5" s="39"/>
      <c r="D5" s="37" t="s">
        <v>0</v>
      </c>
    </row>
    <row r="6" spans="1:4" ht="12">
      <c r="A6" s="40" t="s">
        <v>175</v>
      </c>
      <c r="B6" s="38" t="s">
        <v>176</v>
      </c>
      <c r="C6" s="41">
        <v>2850243877</v>
      </c>
      <c r="D6" s="42">
        <v>1813308705</v>
      </c>
    </row>
    <row r="7" spans="1:4" ht="12">
      <c r="A7" s="37" t="s">
        <v>177</v>
      </c>
      <c r="B7" s="38"/>
      <c r="C7" s="43"/>
      <c r="D7" s="43"/>
    </row>
    <row r="8" spans="1:4" ht="12">
      <c r="A8" s="40" t="s">
        <v>178</v>
      </c>
      <c r="B8" s="38" t="s">
        <v>179</v>
      </c>
      <c r="C8" s="44">
        <v>19944999611</v>
      </c>
      <c r="D8" s="42">
        <v>19582085756</v>
      </c>
    </row>
    <row r="9" spans="1:4" ht="12">
      <c r="A9" s="40" t="s">
        <v>180</v>
      </c>
      <c r="B9" s="38" t="s">
        <v>181</v>
      </c>
      <c r="C9" s="45"/>
      <c r="D9" s="42"/>
    </row>
    <row r="10" spans="1:4" ht="12">
      <c r="A10" s="40" t="s">
        <v>182</v>
      </c>
      <c r="B10" s="38" t="s">
        <v>183</v>
      </c>
      <c r="C10" s="45"/>
      <c r="D10" s="42"/>
    </row>
    <row r="11" spans="1:4" ht="12">
      <c r="A11" s="40" t="s">
        <v>184</v>
      </c>
      <c r="B11" s="38" t="s">
        <v>185</v>
      </c>
      <c r="C11" s="45">
        <v>-1966959</v>
      </c>
      <c r="D11" s="42">
        <v>-1958691</v>
      </c>
    </row>
    <row r="12" spans="1:4" ht="12">
      <c r="A12" s="40" t="s">
        <v>186</v>
      </c>
      <c r="B12" s="38" t="s">
        <v>187</v>
      </c>
      <c r="C12" s="45">
        <v>10102170881</v>
      </c>
      <c r="D12" s="42">
        <v>12562621036</v>
      </c>
    </row>
    <row r="13" spans="1:4" ht="12">
      <c r="A13" s="46" t="s">
        <v>188</v>
      </c>
      <c r="B13" s="47" t="s">
        <v>189</v>
      </c>
      <c r="C13" s="39"/>
      <c r="D13" s="48"/>
    </row>
    <row r="14" spans="1:4" ht="12">
      <c r="A14" s="37" t="s">
        <v>190</v>
      </c>
      <c r="B14" s="38" t="s">
        <v>191</v>
      </c>
      <c r="C14" s="39">
        <v>32895447410</v>
      </c>
      <c r="D14" s="39">
        <v>33956056806</v>
      </c>
    </row>
    <row r="15" spans="1:4" ht="12">
      <c r="A15" s="40" t="s">
        <v>192</v>
      </c>
      <c r="B15" s="38" t="s">
        <v>193</v>
      </c>
      <c r="C15" s="45">
        <v>-12297307713</v>
      </c>
      <c r="D15" s="42">
        <v>4042397046</v>
      </c>
    </row>
    <row r="16" spans="1:4" ht="12">
      <c r="A16" s="40" t="s">
        <v>194</v>
      </c>
      <c r="B16" s="38" t="s">
        <v>195</v>
      </c>
      <c r="C16" s="45">
        <v>-14310218462</v>
      </c>
      <c r="D16" s="42">
        <v>-8134961849</v>
      </c>
    </row>
    <row r="17" spans="1:4" ht="12">
      <c r="A17" s="40" t="s">
        <v>196</v>
      </c>
      <c r="B17" s="38" t="s">
        <v>197</v>
      </c>
      <c r="C17" s="45">
        <v>26145290466</v>
      </c>
      <c r="D17" s="42">
        <v>-16824838275</v>
      </c>
    </row>
    <row r="18" spans="1:4" ht="12">
      <c r="A18" s="40" t="s">
        <v>198</v>
      </c>
      <c r="B18" s="38" t="s">
        <v>199</v>
      </c>
      <c r="C18" s="45">
        <v>-7644771022</v>
      </c>
      <c r="D18" s="42">
        <v>-10518928493</v>
      </c>
    </row>
    <row r="19" spans="1:4" ht="12">
      <c r="A19" s="40" t="s">
        <v>200</v>
      </c>
      <c r="B19" s="38" t="s">
        <v>201</v>
      </c>
      <c r="C19" s="49">
        <v>-9900816402</v>
      </c>
      <c r="D19" s="42">
        <v>11773199020</v>
      </c>
    </row>
    <row r="20" spans="1:4" ht="12">
      <c r="A20" s="40" t="s">
        <v>202</v>
      </c>
      <c r="B20" s="38" t="s">
        <v>203</v>
      </c>
      <c r="C20" s="45"/>
      <c r="D20" s="42"/>
    </row>
    <row r="21" spans="1:4" ht="12">
      <c r="A21" s="50" t="s">
        <v>204</v>
      </c>
      <c r="B21" s="38" t="s">
        <v>205</v>
      </c>
      <c r="C21" s="45"/>
      <c r="D21" s="42"/>
    </row>
    <row r="22" spans="1:4" ht="12">
      <c r="A22" s="40" t="s">
        <v>206</v>
      </c>
      <c r="B22" s="38" t="s">
        <v>207</v>
      </c>
      <c r="C22" s="49"/>
      <c r="D22" s="42"/>
    </row>
    <row r="23" spans="1:4" ht="12">
      <c r="A23" s="40" t="s">
        <v>208</v>
      </c>
      <c r="B23" s="38" t="s">
        <v>209</v>
      </c>
      <c r="C23" s="45"/>
      <c r="D23" s="42"/>
    </row>
    <row r="24" spans="1:4" ht="12">
      <c r="A24" s="37" t="s">
        <v>210</v>
      </c>
      <c r="B24" s="38" t="s">
        <v>211</v>
      </c>
      <c r="C24" s="39">
        <v>14887624277</v>
      </c>
      <c r="D24" s="39">
        <v>14292924255</v>
      </c>
    </row>
    <row r="25" spans="1:4" ht="12">
      <c r="A25" s="37" t="s">
        <v>212</v>
      </c>
      <c r="B25" s="38"/>
      <c r="C25" s="48"/>
      <c r="D25" s="48"/>
    </row>
    <row r="26" spans="1:4" ht="12">
      <c r="A26" s="51" t="s">
        <v>213</v>
      </c>
      <c r="B26" s="38" t="s">
        <v>214</v>
      </c>
      <c r="C26" s="42"/>
      <c r="D26" s="42">
        <v>-944378594</v>
      </c>
    </row>
    <row r="27" spans="1:4" ht="12">
      <c r="A27" s="40" t="s">
        <v>215</v>
      </c>
      <c r="B27" s="38" t="s">
        <v>216</v>
      </c>
      <c r="C27" s="42"/>
      <c r="D27" s="42"/>
    </row>
    <row r="28" spans="1:4" ht="12">
      <c r="A28" s="40" t="s">
        <v>217</v>
      </c>
      <c r="B28" s="38" t="s">
        <v>218</v>
      </c>
      <c r="C28" s="42"/>
      <c r="D28" s="42"/>
    </row>
    <row r="29" spans="1:4" ht="12">
      <c r="A29" s="40" t="s">
        <v>219</v>
      </c>
      <c r="B29" s="38" t="s">
        <v>220</v>
      </c>
      <c r="C29" s="42"/>
      <c r="D29" s="42"/>
    </row>
    <row r="30" spans="1:4" ht="12">
      <c r="A30" s="40" t="s">
        <v>221</v>
      </c>
      <c r="B30" s="38" t="s">
        <v>222</v>
      </c>
      <c r="C30" s="42"/>
      <c r="D30" s="42"/>
    </row>
    <row r="31" spans="1:4" ht="12">
      <c r="A31" s="40" t="s">
        <v>223</v>
      </c>
      <c r="B31" s="38" t="s">
        <v>224</v>
      </c>
      <c r="C31" s="42"/>
      <c r="D31" s="42"/>
    </row>
    <row r="32" spans="1:4" ht="12">
      <c r="A32" s="40" t="s">
        <v>225</v>
      </c>
      <c r="B32" s="38" t="s">
        <v>226</v>
      </c>
      <c r="C32" s="42">
        <v>1966959</v>
      </c>
      <c r="D32" s="42">
        <v>1958691</v>
      </c>
    </row>
    <row r="33" spans="1:4" ht="12">
      <c r="A33" s="37" t="s">
        <v>227</v>
      </c>
      <c r="B33" s="38" t="s">
        <v>228</v>
      </c>
      <c r="C33" s="48">
        <f>SUM(C26:C32)</f>
        <v>1966959</v>
      </c>
      <c r="D33" s="48">
        <f>SUM(D26:D32)</f>
        <v>-942419903</v>
      </c>
    </row>
    <row r="34" spans="1:4" ht="12">
      <c r="A34" s="37" t="s">
        <v>229</v>
      </c>
      <c r="B34" s="38"/>
      <c r="C34" s="42"/>
      <c r="D34" s="42"/>
    </row>
    <row r="35" spans="1:4" ht="12">
      <c r="A35" s="40" t="s">
        <v>230</v>
      </c>
      <c r="B35" s="38" t="s">
        <v>231</v>
      </c>
      <c r="C35" s="48"/>
      <c r="D35" s="48"/>
    </row>
    <row r="36" spans="1:4" ht="12">
      <c r="A36" s="40" t="s">
        <v>232</v>
      </c>
      <c r="B36" s="38" t="s">
        <v>233</v>
      </c>
      <c r="C36" s="48"/>
      <c r="D36" s="48"/>
    </row>
    <row r="37" spans="1:4" ht="12">
      <c r="A37" s="40" t="s">
        <v>234</v>
      </c>
      <c r="B37" s="38" t="s">
        <v>235</v>
      </c>
      <c r="C37" s="42">
        <v>53762872378</v>
      </c>
      <c r="D37" s="42">
        <v>66664518582</v>
      </c>
    </row>
    <row r="38" spans="1:4" ht="12">
      <c r="A38" s="40" t="s">
        <v>236</v>
      </c>
      <c r="B38" s="38" t="s">
        <v>237</v>
      </c>
      <c r="C38" s="42">
        <v>-67946412564</v>
      </c>
      <c r="D38" s="42">
        <v>-85196656170</v>
      </c>
    </row>
    <row r="39" spans="1:4" ht="12">
      <c r="A39" s="40" t="s">
        <v>238</v>
      </c>
      <c r="B39" s="38" t="s">
        <v>239</v>
      </c>
      <c r="C39" s="42"/>
      <c r="D39" s="42"/>
    </row>
    <row r="40" spans="1:4" ht="12">
      <c r="A40" s="40" t="s">
        <v>240</v>
      </c>
      <c r="B40" s="38" t="s">
        <v>241</v>
      </c>
      <c r="C40" s="42"/>
      <c r="D40" s="42"/>
    </row>
    <row r="41" spans="1:4" ht="12">
      <c r="A41" s="37" t="s">
        <v>242</v>
      </c>
      <c r="B41" s="38" t="s">
        <v>243</v>
      </c>
      <c r="C41" s="48">
        <f>SUM(C37:C40)</f>
        <v>-14183540186</v>
      </c>
      <c r="D41" s="48">
        <f>SUM(D37:D40)</f>
        <v>-18532137588</v>
      </c>
    </row>
    <row r="42" spans="1:4" ht="12">
      <c r="A42" s="37" t="s">
        <v>244</v>
      </c>
      <c r="B42" s="38" t="s">
        <v>245</v>
      </c>
      <c r="C42" s="48">
        <f>C24+C33+C41</f>
        <v>706051050</v>
      </c>
      <c r="D42" s="48">
        <f>D24+D33+D41</f>
        <v>-5181633236</v>
      </c>
    </row>
    <row r="43" spans="1:4" ht="12">
      <c r="A43" s="40" t="s">
        <v>246</v>
      </c>
      <c r="B43" s="38" t="s">
        <v>247</v>
      </c>
      <c r="C43" s="42">
        <v>7890694879</v>
      </c>
      <c r="D43" s="42">
        <v>14692913067</v>
      </c>
    </row>
    <row r="44" spans="1:4" ht="12">
      <c r="A44" s="40" t="s">
        <v>248</v>
      </c>
      <c r="B44" s="38" t="s">
        <v>249</v>
      </c>
      <c r="C44" s="42"/>
      <c r="D44" s="42"/>
    </row>
    <row r="45" spans="1:4" ht="12">
      <c r="A45" s="37" t="s">
        <v>250</v>
      </c>
      <c r="B45" s="38" t="s">
        <v>251</v>
      </c>
      <c r="C45" s="48">
        <f>C42+C43+C44</f>
        <v>8596745929</v>
      </c>
      <c r="D45" s="48">
        <f>D42+D43+D44</f>
        <v>9511279831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TraTran</cp:lastModifiedBy>
  <dcterms:created xsi:type="dcterms:W3CDTF">2019-11-01T02:53:46Z</dcterms:created>
  <dcterms:modified xsi:type="dcterms:W3CDTF">2020-04-22T08:26:26Z</dcterms:modified>
  <cp:category/>
  <cp:version/>
  <cp:contentType/>
  <cp:contentStatus/>
</cp:coreProperties>
</file>